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745FFD2-A927-4099-973A-997B1F487122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исполнению'!$A$1:$AH$23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J14" i="29" l="1"/>
  <c r="J16" i="29" s="1"/>
  <c r="R15" i="29" l="1"/>
  <c r="S15" i="29"/>
  <c r="T15" i="29"/>
  <c r="T9" i="29"/>
  <c r="R9" i="29"/>
  <c r="S9" i="29"/>
  <c r="L13" i="29" l="1"/>
  <c r="I14" i="29" l="1"/>
  <c r="I16" i="29" s="1"/>
  <c r="R12" i="29"/>
  <c r="S12" i="29"/>
  <c r="T12" i="29"/>
  <c r="P10" i="29" l="1"/>
  <c r="Q10" i="29"/>
  <c r="P11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<sst xmlns="http://schemas.openxmlformats.org/spreadsheetml/2006/main" count="56" uniqueCount="31">
  <si>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</si>
  <si>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</si>
  <si>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</si>
  <si>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</si>
  <si>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</si>
  <si>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</si>
  <si>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</si>
  <si>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</si>
  <si>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</si>
  <si>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</si>
  <si>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</si>
  <si>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</si>
  <si>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</si>
  <si>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</si>
  <si>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</si>
  <si>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</si>
  <si>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</si>
  <si>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</si>
  <si>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</si>
  <si>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</si>
  <si>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</si>
  <si>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</si>
  <si>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</si>
  <si>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</si>
  <si>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</si>
  <si>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Начальник финансового отдела</t>
  </si>
  <si>
    <t>Е.Н.Лугавцова</t>
  </si>
  <si>
    <t>рублей</t>
  </si>
  <si>
    <t xml:space="preserve">по уточненному годовому плану на 2022 год </t>
  </si>
  <si>
    <t>Ковалева 79687</t>
  </si>
  <si>
    <t>Сведения об исполнении бюджета Славгородского района  за 1-ое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</si>
</sst>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0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19" applyNumberFormat="0" applyAlignment="0" applyProtection="0"/>
    <xf numFmtId="0" fontId="23" fillId="18" borderId="20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19" applyNumberFormat="0" applyAlignment="0" applyProtection="0"/>
    <xf numFmtId="0" fontId="46" fillId="8" borderId="1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4"/>
    <xf numFmtId="0" fontId="49" fillId="0" borderId="25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6" applyNumberFormat="0" applyFont="0" applyAlignment="0" applyProtection="0"/>
    <xf numFmtId="0" fontId="55" fillId="17" borderId="27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8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29" applyProtection="0"/>
    <xf numFmtId="0" fontId="60" fillId="0" borderId="29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29" applyProtection="0"/>
    <xf numFmtId="0" fontId="62" fillId="0" borderId="29" applyProtection="0"/>
    <xf numFmtId="0" fontId="62" fillId="0" borderId="29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0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5" xfId="0" applyFill="1" applyBorder="1"/>
    <xf numFmtId="0" fontId="11" fillId="2" borderId="11" xfId="0" applyFont="1" applyFill="1" applyBorder="1"/>
    <xf numFmtId="202" fontId="0" fillId="2" borderId="3" xfId="0" applyNumberFormat="1" applyFill="1" applyBorder="1"/>
    <xf numFmtId="202" fontId="0" fillId="2" borderId="16" xfId="0" applyNumberFormat="1" applyFill="1" applyBorder="1"/>
    <xf numFmtId="202" fontId="8" fillId="2" borderId="16" xfId="0" applyNumberFormat="1" applyFont="1" applyFill="1" applyBorder="1" applyAlignment="1">
      <alignment vertical="top" wrapText="1"/>
    </xf>
    <xf numFmtId="0" fontId="0" fillId="2" borderId="17" xfId="0" applyFill="1" applyBorder="1"/>
    <xf numFmtId="0" fontId="11" fillId="2" borderId="18" xfId="0" applyFont="1" applyFill="1" applyBorder="1"/>
    <xf numFmtId="202" fontId="0" fillId="2" borderId="2" xfId="0" applyNumberFormat="1" applyFill="1" applyBorder="1"/>
    <xf numFmtId="202" fontId="0" fillId="2" borderId="18" xfId="0" applyNumberFormat="1" applyFill="1" applyBorder="1"/>
    <xf numFmtId="202" fontId="8" fillId="2" borderId="18" xfId="0" applyNumberFormat="1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center" wrapText="1"/>
    </xf>
    <xf numFmtId="202" fontId="8" fillId="2" borderId="43" xfId="0" applyNumberFormat="1" applyFont="1" applyFill="1" applyBorder="1" applyAlignment="1">
      <alignment vertical="center"/>
    </xf>
    <xf numFmtId="202" fontId="8" fillId="2" borderId="44" xfId="0" applyNumberFormat="1" applyFont="1" applyFill="1" applyBorder="1" applyAlignment="1">
      <alignment vertical="center"/>
    </xf>
    <xf numFmtId="0" fontId="0" fillId="2" borderId="39" xfId="0" applyFill="1" applyBorder="1"/>
    <xf numFmtId="0" fontId="0" fillId="2" borderId="5" xfId="0" applyFill="1" applyBorder="1" applyAlignment="1">
      <alignment vertical="center" wrapText="1"/>
    </xf>
    <xf numFmtId="202" fontId="0" fillId="2" borderId="4" xfId="0" applyNumberFormat="1" applyFill="1" applyBorder="1" applyAlignment="1">
      <alignment vertical="center"/>
    </xf>
    <xf numFmtId="202" fontId="0" fillId="2" borderId="40" xfId="0" applyNumberFormat="1" applyFill="1" applyBorder="1" applyAlignment="1">
      <alignment vertical="center"/>
    </xf>
    <xf numFmtId="202" fontId="8" fillId="2" borderId="43" xfId="0" applyNumberFormat="1" applyFont="1" applyFill="1" applyBorder="1" applyAlignment="1">
      <alignment vertical="center" wrapText="1"/>
    </xf>
    <xf numFmtId="202" fontId="8" fillId="2" borderId="44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5" xfId="0" applyNumberFormat="1" applyFill="1" applyBorder="1"/>
    <xf numFmtId="4" fontId="0" fillId="2" borderId="3" xfId="0" applyNumberFormat="1" applyFill="1" applyBorder="1"/>
    <xf numFmtId="4" fontId="0" fillId="2" borderId="2" xfId="0" applyNumberFormat="1" applyFill="1" applyBorder="1"/>
    <xf numFmtId="4" fontId="8" fillId="2" borderId="41" xfId="0" applyNumberFormat="1" applyFont="1" applyFill="1" applyBorder="1" applyAlignment="1">
      <alignment vertical="center" wrapText="1"/>
    </xf>
    <xf numFmtId="4" fontId="8" fillId="2" borderId="43" xfId="0" applyNumberFormat="1" applyFont="1" applyFill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17" xfId="0" applyNumberFormat="1" applyFill="1" applyBorder="1"/>
    <xf numFmtId="4" fontId="8" fillId="2" borderId="38" xfId="0" applyNumberFormat="1" applyFon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4" fontId="0" fillId="2" borderId="45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8" fillId="2" borderId="30" xfId="0" applyNumberFormat="1" applyFont="1" applyFill="1" applyBorder="1" applyAlignment="1">
      <alignment vertical="center" wrapText="1"/>
    </xf>
    <xf numFmtId="4" fontId="8" fillId="2" borderId="45" xfId="0" applyNumberFormat="1" applyFont="1" applyFill="1" applyBorder="1" applyAlignment="1">
      <alignment vertical="center" wrapText="1"/>
    </xf>
    <xf numFmtId="202" fontId="8" fillId="2" borderId="30" xfId="0" applyNumberFormat="1" applyFon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/>
    </xf>
    <xf numFmtId="202" fontId="8" fillId="2" borderId="36" xfId="0" applyNumberFormat="1" applyFont="1" applyFill="1" applyBorder="1" applyAlignment="1">
      <alignment vertical="center" wrapText="1"/>
    </xf>
    <xf numFmtId="202" fontId="8" fillId="2" borderId="37" xfId="0" applyNumberFormat="1" applyFont="1" applyFill="1" applyBorder="1" applyAlignment="1">
      <alignment vertical="center" wrapText="1"/>
    </xf>
    <xf numFmtId="4" fontId="0" fillId="2" borderId="38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202" fontId="0" fillId="2" borderId="43" xfId="0" applyNumberFormat="1" applyFill="1" applyBorder="1" applyAlignment="1">
      <alignment vertical="center"/>
    </xf>
    <xf numFmtId="202" fontId="0" fillId="2" borderId="44" xfId="0" applyNumberForma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 wrapText="1"/>
    </xf>
    <xf numFmtId="202" fontId="0" fillId="2" borderId="49" xfId="0" applyNumberFormat="1" applyFill="1" applyBorder="1"/>
    <xf numFmtId="202" fontId="0" fillId="2" borderId="38" xfId="0" applyNumberForma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8" fillId="0" borderId="43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0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0" fontId="8" fillId="2" borderId="34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3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0" fontId="8" fillId="2" borderId="38" xfId="0" applyNumberFormat="1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 horizontal="center" vertical="top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202" fontId="8" fillId="2" borderId="0" xfId="0" applyNumberFormat="1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202" fontId="0" fillId="2" borderId="0" xfId="0" applyNumberFormat="1" applyFill="1" applyBorder="1" applyAlignment="1">
      <alignment vertical="center"/>
    </xf>
    <xf numFmtId="0" fontId="14" fillId="0" borderId="0" xfId="0" applyFont="1"/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02" fontId="8" fillId="2" borderId="7" xfId="0" applyNumberFormat="1" applyFont="1" applyFill="1" applyBorder="1" applyAlignment="1">
      <alignment horizontal="center" vertical="top" wrapText="1"/>
    </xf>
    <xf numFmtId="202" fontId="8" fillId="2" borderId="8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</cellXfs>
  <cellStyles count="340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3"/>
  <sheetViews>
    <sheetView tabSelected="1" zoomScaleNormal="100" zoomScaleSheetLayoutView="100" workbookViewId="0">
      <pane xSplit="2" ySplit="8" topLeftCell="C12" activePane="bottomRight" state="frozen"/>
      <selection pane="topRight" activeCell="C1" sqref="C1"/>
      <selection pane="bottomLeft" activeCell="A12" sqref="A12"/>
      <selection pane="bottomRight" activeCell="G7" sqref="G7"/>
    </sheetView>
  </sheetViews>
  <sheetFormatPr defaultRowHeight="12.75" x14ac:dyDescent="0.2"/>
  <cols>
    <col min="1" max="1" width="4" customWidth="1"/>
    <col min="2" max="2" width="19.28515625" customWidth="1"/>
    <col min="3" max="3" width="14.140625" style="9" customWidth="1"/>
    <col min="4" max="4" width="14.42578125" style="9" customWidth="1"/>
    <col min="5" max="5" width="14.7109375" style="9" customWidth="1"/>
    <col min="6" max="6" width="9.85546875" style="8" customWidth="1"/>
    <col min="7" max="7" width="11.28515625" style="8" customWidth="1"/>
    <col min="8" max="8" width="14.42578125" style="9" customWidth="1"/>
    <col min="9" max="10" width="14.28515625" style="9" customWidth="1"/>
    <col min="11" max="11" width="9" style="8" customWidth="1"/>
    <col min="12" max="12" width="14" style="8" customWidth="1"/>
    <col min="13" max="13" width="14.42578125" style="8" customWidth="1"/>
    <col min="14" max="14" width="15" style="8" customWidth="1"/>
    <col min="15" max="15" width="16.85546875" style="8" customWidth="1"/>
    <col min="16" max="16" width="10.140625" style="8" customWidth="1"/>
    <col min="17" max="17" width="11.42578125" style="8" customWidth="1"/>
    <col min="18" max="18" width="15.85546875" style="9" customWidth="1"/>
    <col min="19" max="19" width="13.28515625" style="9" customWidth="1"/>
    <col min="20" max="20" width="14.5703125" style="9" customWidth="1"/>
    <col min="21" max="21" width="9.5703125" style="9" customWidth="1"/>
    <col min="22" max="22" width="9.7109375" style="8" customWidth="1"/>
    <col min="23" max="23" width="13.85546875" style="9" customWidth="1"/>
    <col min="24" max="24" width="13.28515625" style="9" customWidth="1"/>
    <col min="25" max="25" width="13.710937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16" t="s">
        <v>1</v>
      </c>
      <c r="W2" s="117"/>
      <c r="X2" s="117"/>
    </row>
    <row r="3" spans="1:34" ht="12.75" customHeight="1" x14ac:dyDescent="0.2">
      <c r="O3" s="13"/>
      <c r="Q3" s="14"/>
    </row>
    <row r="4" spans="1:34" ht="15.75" x14ac:dyDescent="0.25">
      <c r="C4" s="15" t="s">
        <v>30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27</v>
      </c>
    </row>
    <row r="6" spans="1:34" s="18" customFormat="1" ht="58.5" customHeight="1" x14ac:dyDescent="0.2">
      <c r="A6" s="124" t="s">
        <v>2</v>
      </c>
      <c r="B6" s="126" t="s">
        <v>3</v>
      </c>
      <c r="C6" s="128" t="s">
        <v>4</v>
      </c>
      <c r="D6" s="129"/>
      <c r="E6" s="129"/>
      <c r="F6" s="129"/>
      <c r="G6" s="130"/>
      <c r="H6" s="118" t="s">
        <v>5</v>
      </c>
      <c r="I6" s="119"/>
      <c r="J6" s="119"/>
      <c r="K6" s="119"/>
      <c r="L6" s="120"/>
      <c r="M6" s="118" t="s">
        <v>6</v>
      </c>
      <c r="N6" s="119"/>
      <c r="O6" s="119"/>
      <c r="P6" s="119"/>
      <c r="Q6" s="120"/>
      <c r="R6" s="118" t="s">
        <v>7</v>
      </c>
      <c r="S6" s="119"/>
      <c r="T6" s="119"/>
      <c r="U6" s="119"/>
      <c r="V6" s="120"/>
      <c r="W6" s="118" t="s">
        <v>8</v>
      </c>
      <c r="X6" s="119"/>
      <c r="Y6" s="119"/>
      <c r="Z6" s="119"/>
      <c r="AA6" s="120"/>
      <c r="AB6" s="118" t="s">
        <v>9</v>
      </c>
      <c r="AC6" s="119"/>
      <c r="AD6" s="120"/>
      <c r="AE6" s="121" t="s">
        <v>10</v>
      </c>
      <c r="AF6" s="122"/>
      <c r="AG6" s="121" t="s">
        <v>11</v>
      </c>
      <c r="AH6" s="123"/>
    </row>
    <row r="7" spans="1:34" s="18" customFormat="1" ht="64.5" thickBot="1" x14ac:dyDescent="0.25">
      <c r="A7" s="125"/>
      <c r="B7" s="127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94" t="s">
        <v>12</v>
      </c>
      <c r="I7" s="95" t="s">
        <v>0</v>
      </c>
      <c r="J7" s="95" t="s">
        <v>13</v>
      </c>
      <c r="K7" s="96" t="s">
        <v>14</v>
      </c>
      <c r="L7" s="97" t="s">
        <v>15</v>
      </c>
      <c r="M7" s="94" t="s">
        <v>12</v>
      </c>
      <c r="N7" s="95" t="s">
        <v>0</v>
      </c>
      <c r="O7" s="95" t="s">
        <v>13</v>
      </c>
      <c r="P7" s="96" t="s">
        <v>14</v>
      </c>
      <c r="Q7" s="97" t="s">
        <v>15</v>
      </c>
      <c r="R7" s="94" t="s">
        <v>12</v>
      </c>
      <c r="S7" s="95" t="s">
        <v>0</v>
      </c>
      <c r="T7" s="95" t="s">
        <v>13</v>
      </c>
      <c r="U7" s="96" t="s">
        <v>14</v>
      </c>
      <c r="V7" s="97" t="s">
        <v>15</v>
      </c>
      <c r="W7" s="94" t="s">
        <v>12</v>
      </c>
      <c r="X7" s="95" t="s">
        <v>0</v>
      </c>
      <c r="Y7" s="95" t="s">
        <v>13</v>
      </c>
      <c r="Z7" s="96" t="s">
        <v>14</v>
      </c>
      <c r="AA7" s="97" t="s">
        <v>15</v>
      </c>
      <c r="AB7" s="94" t="s">
        <v>12</v>
      </c>
      <c r="AC7" s="95" t="s">
        <v>0</v>
      </c>
      <c r="AD7" s="97" t="s">
        <v>13</v>
      </c>
      <c r="AE7" s="102" t="s">
        <v>28</v>
      </c>
      <c r="AF7" s="103" t="s">
        <v>16</v>
      </c>
      <c r="AG7" s="102" t="s">
        <v>28</v>
      </c>
      <c r="AH7" s="103" t="s">
        <v>16</v>
      </c>
    </row>
    <row r="8" spans="1:34" s="27" customFormat="1" ht="13.5" thickBot="1" x14ac:dyDescent="0.25">
      <c r="A8" s="23">
        <v>1</v>
      </c>
      <c r="B8" s="24">
        <v>2</v>
      </c>
      <c r="C8" s="23">
        <v>3</v>
      </c>
      <c r="D8" s="25">
        <v>4</v>
      </c>
      <c r="E8" s="25">
        <v>5</v>
      </c>
      <c r="F8" s="25">
        <v>6</v>
      </c>
      <c r="G8" s="26">
        <v>7</v>
      </c>
      <c r="H8" s="98">
        <v>8</v>
      </c>
      <c r="I8" s="99">
        <v>9</v>
      </c>
      <c r="J8" s="99">
        <v>10</v>
      </c>
      <c r="K8" s="99">
        <v>11</v>
      </c>
      <c r="L8" s="100">
        <v>12</v>
      </c>
      <c r="M8" s="98">
        <v>13</v>
      </c>
      <c r="N8" s="99">
        <v>14</v>
      </c>
      <c r="O8" s="99">
        <v>15</v>
      </c>
      <c r="P8" s="99">
        <v>16</v>
      </c>
      <c r="Q8" s="100">
        <v>17</v>
      </c>
      <c r="R8" s="98">
        <v>18</v>
      </c>
      <c r="S8" s="99">
        <v>19</v>
      </c>
      <c r="T8" s="99">
        <v>20</v>
      </c>
      <c r="U8" s="99">
        <v>21</v>
      </c>
      <c r="V8" s="100">
        <v>22</v>
      </c>
      <c r="W8" s="98">
        <v>23</v>
      </c>
      <c r="X8" s="99">
        <v>24</v>
      </c>
      <c r="Y8" s="99">
        <v>25</v>
      </c>
      <c r="Z8" s="99">
        <v>26</v>
      </c>
      <c r="AA8" s="100">
        <v>27</v>
      </c>
      <c r="AB8" s="98">
        <v>28</v>
      </c>
      <c r="AC8" s="99">
        <v>29</v>
      </c>
      <c r="AD8" s="100">
        <v>30</v>
      </c>
      <c r="AE8" s="104">
        <v>31</v>
      </c>
      <c r="AF8" s="105">
        <v>32</v>
      </c>
      <c r="AG8" s="104">
        <v>33</v>
      </c>
      <c r="AH8" s="105">
        <v>34</v>
      </c>
    </row>
    <row r="9" spans="1:34" ht="15.75" x14ac:dyDescent="0.25">
      <c r="A9" s="34">
        <v>1</v>
      </c>
      <c r="B9" s="35" t="s">
        <v>20</v>
      </c>
      <c r="C9" s="55">
        <v>96830</v>
      </c>
      <c r="D9" s="89">
        <v>42138</v>
      </c>
      <c r="E9" s="89">
        <v>42250.41</v>
      </c>
      <c r="F9" s="36">
        <f t="shared" ref="F9:F16" si="0">E9/C9</f>
        <v>0.43633594960239597</v>
      </c>
      <c r="G9" s="37">
        <f t="shared" ref="G9:G16" si="1">E9/D9</f>
        <v>1.0026676633917131</v>
      </c>
      <c r="H9" s="61">
        <v>55984</v>
      </c>
      <c r="I9" s="56">
        <v>53582</v>
      </c>
      <c r="J9" s="56">
        <v>51296</v>
      </c>
      <c r="K9" s="36">
        <f>J9/H9</f>
        <v>0.91626178908259504</v>
      </c>
      <c r="L9" s="37">
        <f>J9/I9</f>
        <v>0.95733641894666122</v>
      </c>
      <c r="M9" s="61">
        <v>11688</v>
      </c>
      <c r="N9" s="56">
        <v>9286</v>
      </c>
      <c r="O9" s="56">
        <v>7000</v>
      </c>
      <c r="P9" s="36">
        <f>O9/M9</f>
        <v>0.59890485968514717</v>
      </c>
      <c r="Q9" s="37">
        <f>O9/N9</f>
        <v>0.75382295929356025</v>
      </c>
      <c r="R9" s="61">
        <f t="shared" ref="R9:T13" si="2">C9+H9</f>
        <v>152814</v>
      </c>
      <c r="S9" s="57">
        <f t="shared" si="2"/>
        <v>95720</v>
      </c>
      <c r="T9" s="57">
        <f t="shared" si="2"/>
        <v>93546.41</v>
      </c>
      <c r="U9" s="36">
        <f t="shared" ref="U9:U16" si="3">T9/R9</f>
        <v>0.61215863729762987</v>
      </c>
      <c r="V9" s="37">
        <f t="shared" ref="V9:V16" si="4">T9/S9</f>
        <v>0.97729220643543668</v>
      </c>
      <c r="W9" s="55">
        <v>152814</v>
      </c>
      <c r="X9" s="55">
        <v>99725</v>
      </c>
      <c r="Y9" s="57">
        <v>99182.06</v>
      </c>
      <c r="Z9" s="36">
        <f t="shared" ref="Z9:Z16" si="5">Y9/W9</f>
        <v>0.64903778449618488</v>
      </c>
      <c r="AA9" s="37">
        <f t="shared" ref="AA9:AA16" si="6">Y9/X9</f>
        <v>0.99455562797693653</v>
      </c>
      <c r="AB9" s="55">
        <f t="shared" ref="AB9:AD16" si="7">R9-W9</f>
        <v>0</v>
      </c>
      <c r="AC9" s="56">
        <f t="shared" si="7"/>
        <v>-4005</v>
      </c>
      <c r="AD9" s="66">
        <f t="shared" si="7"/>
        <v>-5635.6499999999942</v>
      </c>
      <c r="AE9" s="85">
        <f t="shared" ref="AE9:AE16" si="8">M9/W9</f>
        <v>7.6485138796183599E-2</v>
      </c>
      <c r="AF9" s="38">
        <f t="shared" ref="AF9:AF16" si="9">O9/Y9</f>
        <v>7.0577279802415877E-2</v>
      </c>
      <c r="AG9" s="85">
        <f t="shared" ref="AG9:AG16" si="10">AB9/R9</f>
        <v>0</v>
      </c>
      <c r="AH9" s="38">
        <f t="shared" ref="AH9:AH16" si="11">AD9/T9</f>
        <v>-6.0244428407247204E-2</v>
      </c>
    </row>
    <row r="10" spans="1:34" ht="15.75" x14ac:dyDescent="0.25">
      <c r="A10" s="39">
        <v>2</v>
      </c>
      <c r="B10" s="40" t="s">
        <v>21</v>
      </c>
      <c r="C10" s="55">
        <v>99886</v>
      </c>
      <c r="D10" s="90">
        <v>41816</v>
      </c>
      <c r="E10" s="90">
        <v>44436.83</v>
      </c>
      <c r="F10" s="41">
        <f t="shared" si="0"/>
        <v>0.44487545802214529</v>
      </c>
      <c r="G10" s="42">
        <f t="shared" si="1"/>
        <v>1.0626752917543525</v>
      </c>
      <c r="H10" s="61">
        <v>33633</v>
      </c>
      <c r="I10" s="56">
        <v>22913</v>
      </c>
      <c r="J10" s="57">
        <v>7000</v>
      </c>
      <c r="K10" s="36">
        <f t="shared" ref="K10:K13" si="12">J10/H10</f>
        <v>0.20812892100020813</v>
      </c>
      <c r="L10" s="37">
        <f t="shared" ref="L10:L13" si="13">J10/I10</f>
        <v>0.30550342600270591</v>
      </c>
      <c r="M10" s="61">
        <v>33633</v>
      </c>
      <c r="N10" s="61">
        <v>22913</v>
      </c>
      <c r="O10" s="61">
        <v>7000</v>
      </c>
      <c r="P10" s="36">
        <f t="shared" ref="P10:P13" si="14">O10/M10</f>
        <v>0.20812892100020813</v>
      </c>
      <c r="Q10" s="37">
        <f t="shared" ref="Q10:Q13" si="15">O10/N10</f>
        <v>0.30550342600270591</v>
      </c>
      <c r="R10" s="61">
        <f t="shared" si="2"/>
        <v>133519</v>
      </c>
      <c r="S10" s="57">
        <f t="shared" si="2"/>
        <v>64729</v>
      </c>
      <c r="T10" s="57">
        <f t="shared" si="2"/>
        <v>51436.83</v>
      </c>
      <c r="U10" s="41">
        <f t="shared" si="3"/>
        <v>0.38523977860828795</v>
      </c>
      <c r="V10" s="42">
        <f t="shared" si="4"/>
        <v>0.79464892088553818</v>
      </c>
      <c r="W10" s="55">
        <v>133706.38</v>
      </c>
      <c r="X10" s="55">
        <v>64916.38</v>
      </c>
      <c r="Y10" s="57">
        <v>59354.91</v>
      </c>
      <c r="Z10" s="41">
        <f t="shared" si="5"/>
        <v>0.44391980397644454</v>
      </c>
      <c r="AA10" s="42">
        <f t="shared" si="6"/>
        <v>0.91432871025771933</v>
      </c>
      <c r="AB10" s="55">
        <f t="shared" si="7"/>
        <v>-187.38000000000466</v>
      </c>
      <c r="AC10" s="56">
        <f t="shared" si="7"/>
        <v>-187.37999999999738</v>
      </c>
      <c r="AD10" s="66">
        <f t="shared" si="7"/>
        <v>-7918.0800000000017</v>
      </c>
      <c r="AE10" s="85">
        <f t="shared" si="8"/>
        <v>0.25154371840745371</v>
      </c>
      <c r="AF10" s="43">
        <f t="shared" si="9"/>
        <v>0.11793464095893667</v>
      </c>
      <c r="AG10" s="85">
        <f t="shared" si="10"/>
        <v>-1.4033957713883766E-3</v>
      </c>
      <c r="AH10" s="38">
        <f t="shared" si="11"/>
        <v>-0.15393794679804337</v>
      </c>
    </row>
    <row r="11" spans="1:34" ht="15.75" x14ac:dyDescent="0.25">
      <c r="A11" s="39">
        <v>3</v>
      </c>
      <c r="B11" s="40" t="s">
        <v>22</v>
      </c>
      <c r="C11" s="55">
        <v>99295</v>
      </c>
      <c r="D11" s="55">
        <v>42429</v>
      </c>
      <c r="E11" s="90">
        <v>43711.51</v>
      </c>
      <c r="F11" s="41">
        <f t="shared" si="0"/>
        <v>0.44021864142202533</v>
      </c>
      <c r="G11" s="42">
        <f t="shared" si="1"/>
        <v>1.0302272030922246</v>
      </c>
      <c r="H11" s="61">
        <v>34056</v>
      </c>
      <c r="I11" s="61">
        <v>18649</v>
      </c>
      <c r="J11" s="61">
        <v>7000</v>
      </c>
      <c r="K11" s="36">
        <f t="shared" si="12"/>
        <v>0.20554381019497298</v>
      </c>
      <c r="L11" s="37">
        <f t="shared" si="13"/>
        <v>0.37535524693013028</v>
      </c>
      <c r="M11" s="61">
        <v>34056</v>
      </c>
      <c r="N11" s="61">
        <v>18649</v>
      </c>
      <c r="O11" s="61">
        <v>7000</v>
      </c>
      <c r="P11" s="36">
        <f t="shared" si="14"/>
        <v>0.20554381019497298</v>
      </c>
      <c r="Q11" s="37">
        <f t="shared" si="15"/>
        <v>0.37535524693013028</v>
      </c>
      <c r="R11" s="61">
        <f t="shared" si="2"/>
        <v>133351</v>
      </c>
      <c r="S11" s="57">
        <f t="shared" si="2"/>
        <v>61078</v>
      </c>
      <c r="T11" s="57">
        <f t="shared" si="2"/>
        <v>50711.51</v>
      </c>
      <c r="U11" s="41">
        <f t="shared" si="3"/>
        <v>0.38028593711333247</v>
      </c>
      <c r="V11" s="42">
        <f t="shared" si="4"/>
        <v>0.83027456694718238</v>
      </c>
      <c r="W11" s="55">
        <v>133351</v>
      </c>
      <c r="X11" s="55">
        <v>61078</v>
      </c>
      <c r="Y11" s="57">
        <v>58738.84</v>
      </c>
      <c r="Z11" s="41">
        <f t="shared" si="5"/>
        <v>0.44048293601097854</v>
      </c>
      <c r="AA11" s="42">
        <f t="shared" si="6"/>
        <v>0.96170208585742811</v>
      </c>
      <c r="AB11" s="55">
        <f t="shared" si="7"/>
        <v>0</v>
      </c>
      <c r="AC11" s="56">
        <f t="shared" si="7"/>
        <v>0</v>
      </c>
      <c r="AD11" s="66">
        <f t="shared" si="7"/>
        <v>-8027.3299999999945</v>
      </c>
      <c r="AE11" s="85">
        <f t="shared" si="8"/>
        <v>0.2553861613336233</v>
      </c>
      <c r="AF11" s="43">
        <f t="shared" si="9"/>
        <v>0.11917157369808461</v>
      </c>
      <c r="AG11" s="85">
        <f t="shared" si="10"/>
        <v>0</v>
      </c>
      <c r="AH11" s="38">
        <f t="shared" si="11"/>
        <v>-0.15829404409373718</v>
      </c>
    </row>
    <row r="12" spans="1:34" ht="15" customHeight="1" x14ac:dyDescent="0.25">
      <c r="A12" s="39">
        <v>4</v>
      </c>
      <c r="B12" s="40" t="s">
        <v>23</v>
      </c>
      <c r="C12" s="55">
        <v>96022</v>
      </c>
      <c r="D12" s="90">
        <v>41641</v>
      </c>
      <c r="E12" s="90">
        <v>41816.559999999998</v>
      </c>
      <c r="F12" s="41">
        <f t="shared" si="0"/>
        <v>0.43548936702005786</v>
      </c>
      <c r="G12" s="42">
        <f t="shared" si="1"/>
        <v>1.0042160370788404</v>
      </c>
      <c r="H12" s="61">
        <v>18967</v>
      </c>
      <c r="I12" s="61">
        <v>13609</v>
      </c>
      <c r="J12" s="61">
        <v>11000</v>
      </c>
      <c r="K12" s="36">
        <f t="shared" si="12"/>
        <v>0.5799546580903675</v>
      </c>
      <c r="L12" s="37">
        <f t="shared" si="13"/>
        <v>0.80828863252259531</v>
      </c>
      <c r="M12" s="61">
        <v>18967</v>
      </c>
      <c r="N12" s="61">
        <v>13609</v>
      </c>
      <c r="O12" s="61">
        <v>11000</v>
      </c>
      <c r="P12" s="36">
        <f t="shared" si="14"/>
        <v>0.5799546580903675</v>
      </c>
      <c r="Q12" s="37">
        <f t="shared" si="15"/>
        <v>0.80828863252259531</v>
      </c>
      <c r="R12" s="61">
        <f t="shared" si="2"/>
        <v>114989</v>
      </c>
      <c r="S12" s="57">
        <f t="shared" si="2"/>
        <v>55250</v>
      </c>
      <c r="T12" s="57">
        <f t="shared" si="2"/>
        <v>52816.56</v>
      </c>
      <c r="U12" s="41">
        <f t="shared" si="3"/>
        <v>0.45931836958317751</v>
      </c>
      <c r="V12" s="42">
        <f t="shared" si="4"/>
        <v>0.95595583710407239</v>
      </c>
      <c r="W12" s="55">
        <v>114989</v>
      </c>
      <c r="X12" s="55">
        <v>61127</v>
      </c>
      <c r="Y12" s="57">
        <v>61110.51</v>
      </c>
      <c r="Z12" s="41">
        <f t="shared" si="5"/>
        <v>0.53144657315047528</v>
      </c>
      <c r="AA12" s="42">
        <f t="shared" si="6"/>
        <v>0.99973023377558201</v>
      </c>
      <c r="AB12" s="55">
        <f t="shared" si="7"/>
        <v>0</v>
      </c>
      <c r="AC12" s="56">
        <f t="shared" si="7"/>
        <v>-5877</v>
      </c>
      <c r="AD12" s="66">
        <f t="shared" si="7"/>
        <v>-8293.9500000000044</v>
      </c>
      <c r="AE12" s="85">
        <f t="shared" si="8"/>
        <v>0.16494621224638878</v>
      </c>
      <c r="AF12" s="43">
        <f t="shared" si="9"/>
        <v>0.18000177056287045</v>
      </c>
      <c r="AG12" s="85">
        <f t="shared" si="10"/>
        <v>0</v>
      </c>
      <c r="AH12" s="38">
        <f t="shared" si="11"/>
        <v>-0.15703313506218514</v>
      </c>
    </row>
    <row r="13" spans="1:34" ht="16.5" thickBot="1" x14ac:dyDescent="0.3">
      <c r="A13" s="39">
        <v>5</v>
      </c>
      <c r="B13" s="40" t="s">
        <v>24</v>
      </c>
      <c r="C13" s="55">
        <v>124399</v>
      </c>
      <c r="D13" s="90">
        <v>54416</v>
      </c>
      <c r="E13" s="90">
        <v>54635.35</v>
      </c>
      <c r="F13" s="41">
        <f t="shared" si="0"/>
        <v>0.43919444690069853</v>
      </c>
      <c r="G13" s="42">
        <f t="shared" si="1"/>
        <v>1.0040309835342547</v>
      </c>
      <c r="H13" s="61">
        <v>0</v>
      </c>
      <c r="I13" s="61">
        <v>0</v>
      </c>
      <c r="J13" s="61">
        <v>0</v>
      </c>
      <c r="K13" s="36" t="e">
        <f t="shared" si="12"/>
        <v>#DIV/0!</v>
      </c>
      <c r="L13" s="37" t="e">
        <f t="shared" si="13"/>
        <v>#DIV/0!</v>
      </c>
      <c r="M13" s="61">
        <v>0</v>
      </c>
      <c r="N13" s="61">
        <v>0</v>
      </c>
      <c r="O13" s="61">
        <v>0</v>
      </c>
      <c r="P13" s="36" t="e">
        <f t="shared" si="14"/>
        <v>#DIV/0!</v>
      </c>
      <c r="Q13" s="37" t="e">
        <f t="shared" si="15"/>
        <v>#DIV/0!</v>
      </c>
      <c r="R13" s="61">
        <f t="shared" si="2"/>
        <v>124399</v>
      </c>
      <c r="S13" s="57">
        <f t="shared" si="2"/>
        <v>54416</v>
      </c>
      <c r="T13" s="57">
        <f t="shared" si="2"/>
        <v>54635.35</v>
      </c>
      <c r="U13" s="41">
        <f t="shared" si="3"/>
        <v>0.43919444690069853</v>
      </c>
      <c r="V13" s="42">
        <f t="shared" si="4"/>
        <v>1.0040309835342547</v>
      </c>
      <c r="W13" s="55">
        <v>124399</v>
      </c>
      <c r="X13" s="55">
        <v>62741</v>
      </c>
      <c r="Y13" s="101">
        <v>61982.21</v>
      </c>
      <c r="Z13" s="41">
        <f t="shared" si="5"/>
        <v>0.49825328177879241</v>
      </c>
      <c r="AA13" s="42">
        <f t="shared" si="6"/>
        <v>0.98790599448526484</v>
      </c>
      <c r="AB13" s="55">
        <f t="shared" si="7"/>
        <v>0</v>
      </c>
      <c r="AC13" s="56">
        <f t="shared" si="7"/>
        <v>-8325</v>
      </c>
      <c r="AD13" s="67">
        <f t="shared" si="7"/>
        <v>-7346.8600000000006</v>
      </c>
      <c r="AE13" s="85">
        <f t="shared" si="8"/>
        <v>0</v>
      </c>
      <c r="AF13" s="43">
        <f t="shared" si="9"/>
        <v>0</v>
      </c>
      <c r="AG13" s="85">
        <f t="shared" si="10"/>
        <v>0</v>
      </c>
      <c r="AH13" s="38">
        <f t="shared" si="11"/>
        <v>-0.1344708142255884</v>
      </c>
    </row>
    <row r="14" spans="1:34" s="28" customFormat="1" ht="40.15" customHeight="1" thickBot="1" x14ac:dyDescent="0.25">
      <c r="A14" s="44"/>
      <c r="B14" s="45" t="s">
        <v>17</v>
      </c>
      <c r="C14" s="58">
        <f>SUM(C9:C13)</f>
        <v>516432</v>
      </c>
      <c r="D14" s="91">
        <f>SUM(D9:D13)</f>
        <v>222440</v>
      </c>
      <c r="E14" s="91">
        <f>SUM(E9:E13)</f>
        <v>226850.66</v>
      </c>
      <c r="F14" s="46">
        <f t="shared" si="0"/>
        <v>0.43926530501595562</v>
      </c>
      <c r="G14" s="47">
        <f t="shared" si="1"/>
        <v>1.0198285380327279</v>
      </c>
      <c r="H14" s="62">
        <f>SUM(H9:H13)</f>
        <v>142640</v>
      </c>
      <c r="I14" s="59">
        <f>SUM(I9:I13)</f>
        <v>108753</v>
      </c>
      <c r="J14" s="59">
        <f>SUM(J9:J13)</f>
        <v>76296</v>
      </c>
      <c r="K14" s="46">
        <v>0</v>
      </c>
      <c r="L14" s="47">
        <v>0</v>
      </c>
      <c r="M14" s="58">
        <f>SUM(M9:M13)</f>
        <v>98344</v>
      </c>
      <c r="N14" s="59">
        <f>SUM(N9:N13)</f>
        <v>64457</v>
      </c>
      <c r="O14" s="59">
        <f>SUM(O9:O13)</f>
        <v>32000</v>
      </c>
      <c r="P14" s="46">
        <v>0</v>
      </c>
      <c r="Q14" s="47">
        <v>0</v>
      </c>
      <c r="R14" s="58">
        <f>SUM(R9:R13)</f>
        <v>659072</v>
      </c>
      <c r="S14" s="59">
        <f>SUM(S9:S13)</f>
        <v>331193</v>
      </c>
      <c r="T14" s="59">
        <f>SUM(T9:T13)</f>
        <v>303146.65999999997</v>
      </c>
      <c r="U14" s="46">
        <f t="shared" si="3"/>
        <v>0.45995985264128952</v>
      </c>
      <c r="V14" s="47">
        <f t="shared" si="4"/>
        <v>0.9153172319463273</v>
      </c>
      <c r="W14" s="75">
        <f>SUM(W9:W13)</f>
        <v>659259.38</v>
      </c>
      <c r="X14" s="74">
        <f>SUM(X9:X13)</f>
        <v>349587.38</v>
      </c>
      <c r="Y14" s="74">
        <f>SUM(Y9:Y13)</f>
        <v>340368.53</v>
      </c>
      <c r="Z14" s="76">
        <f t="shared" si="5"/>
        <v>0.51628924870208148</v>
      </c>
      <c r="AA14" s="77">
        <f t="shared" si="6"/>
        <v>0.9736293398234227</v>
      </c>
      <c r="AB14" s="68">
        <f t="shared" si="7"/>
        <v>-187.38000000000466</v>
      </c>
      <c r="AC14" s="69">
        <f t="shared" si="7"/>
        <v>-18394.380000000005</v>
      </c>
      <c r="AD14" s="70">
        <f t="shared" si="7"/>
        <v>-37221.870000000054</v>
      </c>
      <c r="AE14" s="86">
        <f t="shared" si="8"/>
        <v>0.14917345582553562</v>
      </c>
      <c r="AF14" s="87">
        <f t="shared" si="9"/>
        <v>9.4015742289688176E-2</v>
      </c>
      <c r="AG14" s="86">
        <f t="shared" si="10"/>
        <v>-2.8430884637794455E-4</v>
      </c>
      <c r="AH14" s="87">
        <f t="shared" si="11"/>
        <v>-0.12278502425195797</v>
      </c>
    </row>
    <row r="15" spans="1:34" ht="30" customHeight="1" thickBot="1" x14ac:dyDescent="0.25">
      <c r="A15" s="48"/>
      <c r="B15" s="49" t="s">
        <v>18</v>
      </c>
      <c r="C15" s="60">
        <v>11417273</v>
      </c>
      <c r="D15" s="92">
        <v>5225147</v>
      </c>
      <c r="E15" s="92">
        <v>5385959.9299999997</v>
      </c>
      <c r="F15" s="50">
        <f t="shared" si="0"/>
        <v>0.47173785981994121</v>
      </c>
      <c r="G15" s="51">
        <f t="shared" si="1"/>
        <v>1.0307767283867804</v>
      </c>
      <c r="H15" s="60">
        <v>33282753</v>
      </c>
      <c r="I15" s="60">
        <v>16609061.1</v>
      </c>
      <c r="J15" s="63">
        <v>15270826.710000001</v>
      </c>
      <c r="K15" s="50">
        <f t="shared" ref="K15:K16" si="16">J15/H15</f>
        <v>0.458821020905332</v>
      </c>
      <c r="L15" s="51">
        <f t="shared" ref="L15:L16" si="17">J15/I15</f>
        <v>0.91942745095928402</v>
      </c>
      <c r="M15" s="60">
        <v>25089465</v>
      </c>
      <c r="N15" s="60">
        <v>13033205</v>
      </c>
      <c r="O15" s="63">
        <v>13065662</v>
      </c>
      <c r="P15" s="50">
        <f t="shared" ref="P15:P16" si="18">O15/M15</f>
        <v>0.52076287796491472</v>
      </c>
      <c r="Q15" s="51">
        <f t="shared" ref="Q15:Q16" si="19">O15/N15</f>
        <v>1.002490331426537</v>
      </c>
      <c r="R15" s="64">
        <f>C15+H15</f>
        <v>44700026</v>
      </c>
      <c r="S15" s="63">
        <f>D15+I15</f>
        <v>21834208.100000001</v>
      </c>
      <c r="T15" s="63">
        <f>E15+J15</f>
        <v>20656786.640000001</v>
      </c>
      <c r="U15" s="50">
        <f t="shared" si="3"/>
        <v>0.46212023769292665</v>
      </c>
      <c r="V15" s="51">
        <f t="shared" si="4"/>
        <v>0.94607446010373053</v>
      </c>
      <c r="W15" s="80">
        <v>44846149.770000003</v>
      </c>
      <c r="X15" s="80">
        <v>22908317.370000001</v>
      </c>
      <c r="Y15" s="81">
        <v>21000287.289999999</v>
      </c>
      <c r="Z15" s="82">
        <f t="shared" si="5"/>
        <v>0.46827403016096197</v>
      </c>
      <c r="AA15" s="83">
        <f t="shared" si="6"/>
        <v>0.91671016036740016</v>
      </c>
      <c r="AB15" s="71">
        <f t="shared" si="7"/>
        <v>-146123.77000000328</v>
      </c>
      <c r="AC15" s="65">
        <f t="shared" si="7"/>
        <v>-1074109.2699999996</v>
      </c>
      <c r="AD15" s="72">
        <f t="shared" si="7"/>
        <v>-343500.64999999851</v>
      </c>
      <c r="AE15" s="86">
        <f t="shared" si="8"/>
        <v>0.55945638875745118</v>
      </c>
      <c r="AF15" s="53">
        <f t="shared" si="9"/>
        <v>0.62216586942701779</v>
      </c>
      <c r="AG15" s="86">
        <f t="shared" si="10"/>
        <v>-3.2689862417530423E-3</v>
      </c>
      <c r="AH15" s="53">
        <f t="shared" si="11"/>
        <v>-1.6628948925426792E-2</v>
      </c>
    </row>
    <row r="16" spans="1:34" s="28" customFormat="1" ht="30.75" customHeight="1" thickBot="1" x14ac:dyDescent="0.25">
      <c r="A16" s="44"/>
      <c r="B16" s="45" t="s">
        <v>19</v>
      </c>
      <c r="C16" s="58">
        <f>C15+C14</f>
        <v>11933705</v>
      </c>
      <c r="D16" s="91">
        <f>D15+D14</f>
        <v>5447587</v>
      </c>
      <c r="E16" s="91">
        <f>E15+E14</f>
        <v>5612810.5899999999</v>
      </c>
      <c r="F16" s="52">
        <f t="shared" si="0"/>
        <v>0.4703326075179502</v>
      </c>
      <c r="G16" s="53">
        <f t="shared" si="1"/>
        <v>1.0303296835828413</v>
      </c>
      <c r="H16" s="58">
        <f>H14+H15</f>
        <v>33425393</v>
      </c>
      <c r="I16" s="58">
        <f t="shared" ref="I16:J16" si="20">I14+I15</f>
        <v>16717814.1</v>
      </c>
      <c r="J16" s="58">
        <f t="shared" si="20"/>
        <v>15347122.710000001</v>
      </c>
      <c r="K16" s="52">
        <f t="shared" si="16"/>
        <v>0.45914561752497574</v>
      </c>
      <c r="L16" s="53">
        <f t="shared" si="17"/>
        <v>0.91801013088188377</v>
      </c>
      <c r="M16" s="58">
        <f>M15+M14</f>
        <v>25187809</v>
      </c>
      <c r="N16" s="59">
        <f>N15+N14</f>
        <v>13097662</v>
      </c>
      <c r="O16" s="59">
        <f>O15+O14</f>
        <v>13097662</v>
      </c>
      <c r="P16" s="52">
        <f t="shared" si="18"/>
        <v>0.52000005240630498</v>
      </c>
      <c r="Q16" s="53">
        <f t="shared" si="19"/>
        <v>1</v>
      </c>
      <c r="R16" s="58">
        <f>R15+R14</f>
        <v>45359098</v>
      </c>
      <c r="S16" s="59">
        <f>S15+S14</f>
        <v>22165401.100000001</v>
      </c>
      <c r="T16" s="59">
        <f>T15+T14</f>
        <v>20959933.300000001</v>
      </c>
      <c r="U16" s="52">
        <f t="shared" si="3"/>
        <v>0.46208884709303527</v>
      </c>
      <c r="V16" s="53">
        <f t="shared" si="4"/>
        <v>0.94561488896314172</v>
      </c>
      <c r="W16" s="84">
        <f>SUM(W14:W15)</f>
        <v>45505409.150000006</v>
      </c>
      <c r="X16" s="59">
        <f t="shared" ref="X16:Y16" si="21">SUM(X14:X15)</f>
        <v>23257904.75</v>
      </c>
      <c r="Y16" s="88">
        <f t="shared" si="21"/>
        <v>21340655.82</v>
      </c>
      <c r="Z16" s="78">
        <f t="shared" si="5"/>
        <v>0.46896965039155125</v>
      </c>
      <c r="AA16" s="79">
        <f t="shared" si="6"/>
        <v>0.91756570720326813</v>
      </c>
      <c r="AB16" s="73">
        <f t="shared" si="7"/>
        <v>-146311.15000000596</v>
      </c>
      <c r="AC16" s="106">
        <f t="shared" si="7"/>
        <v>-1092503.6499999985</v>
      </c>
      <c r="AD16" s="107">
        <f>T16-Y16</f>
        <v>-380722.51999999955</v>
      </c>
      <c r="AE16" s="86">
        <f t="shared" si="8"/>
        <v>0.55351241688593844</v>
      </c>
      <c r="AF16" s="79">
        <f t="shared" si="9"/>
        <v>0.6137422444030588</v>
      </c>
      <c r="AG16" s="86">
        <f t="shared" si="10"/>
        <v>-3.2256185958549257E-3</v>
      </c>
      <c r="AH16" s="79">
        <f t="shared" si="11"/>
        <v>-1.8164300169791071E-2</v>
      </c>
    </row>
    <row r="17" spans="1:34" s="28" customFormat="1" ht="30.75" customHeight="1" x14ac:dyDescent="0.2">
      <c r="A17" s="108"/>
      <c r="B17" s="109"/>
      <c r="C17" s="110"/>
      <c r="D17" s="111"/>
      <c r="E17" s="111"/>
      <c r="F17" s="112"/>
      <c r="G17" s="112"/>
      <c r="H17" s="110"/>
      <c r="I17" s="110"/>
      <c r="J17" s="110"/>
      <c r="K17" s="112"/>
      <c r="L17" s="112"/>
      <c r="M17" s="110"/>
      <c r="N17" s="110"/>
      <c r="O17" s="110"/>
      <c r="P17" s="112"/>
      <c r="Q17" s="112"/>
      <c r="R17" s="110"/>
      <c r="S17" s="110"/>
      <c r="T17" s="110"/>
      <c r="U17" s="112"/>
      <c r="V17" s="112"/>
      <c r="W17" s="110"/>
      <c r="X17" s="110"/>
      <c r="Y17" s="110"/>
      <c r="Z17" s="112"/>
      <c r="AA17" s="112"/>
      <c r="AB17" s="113"/>
      <c r="AC17" s="113"/>
      <c r="AD17" s="113"/>
      <c r="AE17" s="114"/>
      <c r="AF17" s="112"/>
      <c r="AG17" s="114"/>
      <c r="AH17" s="112"/>
    </row>
    <row r="18" spans="1:34" x14ac:dyDescent="0.2">
      <c r="M18" s="9"/>
      <c r="N18" s="9"/>
      <c r="O18" s="9"/>
      <c r="P18" s="9"/>
      <c r="W18" s="29"/>
      <c r="X18" s="29"/>
      <c r="Y18" s="29"/>
      <c r="Z18" s="29"/>
      <c r="AA18" s="30"/>
      <c r="AB18" s="29"/>
      <c r="AC18" s="29"/>
      <c r="AD18" s="29"/>
      <c r="AE18" s="29"/>
      <c r="AF18" s="31"/>
      <c r="AG18" s="1"/>
    </row>
    <row r="19" spans="1:34" ht="14.25" x14ac:dyDescent="0.2">
      <c r="A19" s="3" t="s">
        <v>25</v>
      </c>
      <c r="B19" s="3"/>
      <c r="C19" s="3"/>
      <c r="G19" s="54" t="s">
        <v>26</v>
      </c>
      <c r="H19" s="54"/>
      <c r="I19" s="54"/>
      <c r="M19" s="9"/>
      <c r="N19" s="9"/>
      <c r="O19" s="9"/>
      <c r="P19" s="9"/>
      <c r="W19" s="93"/>
      <c r="X19" s="93"/>
      <c r="Y19" s="93"/>
      <c r="Z19" s="29"/>
      <c r="AA19" s="30"/>
      <c r="AB19" s="29"/>
      <c r="AC19" s="29"/>
      <c r="AD19" s="29"/>
      <c r="AE19" s="29"/>
      <c r="AF19" s="31"/>
      <c r="AG19" s="1"/>
    </row>
    <row r="20" spans="1:34" x14ac:dyDescent="0.2">
      <c r="B20" s="2"/>
      <c r="C20" s="2"/>
      <c r="D20" s="32"/>
      <c r="M20" s="9"/>
      <c r="N20" s="9"/>
      <c r="O20" s="9"/>
      <c r="P20" s="9"/>
    </row>
    <row r="21" spans="1:34" ht="14.25" x14ac:dyDescent="0.2">
      <c r="B21" s="3"/>
      <c r="C21" s="33"/>
      <c r="M21" s="9"/>
      <c r="N21" s="9"/>
      <c r="O21" s="9"/>
      <c r="P21" s="9"/>
    </row>
    <row r="22" spans="1:34" x14ac:dyDescent="0.2">
      <c r="M22" s="9"/>
      <c r="N22" s="9"/>
      <c r="O22" s="9"/>
      <c r="P22" s="9"/>
    </row>
    <row r="23" spans="1:34" x14ac:dyDescent="0.2">
      <c r="A23" s="115" t="s">
        <v>29</v>
      </c>
    </row>
  </sheetData>
  <mergeCells count="11">
    <mergeCell ref="A6:A7"/>
    <mergeCell ref="B6:B7"/>
    <mergeCell ref="C6:G6"/>
    <mergeCell ref="H6:L6"/>
    <mergeCell ref="M6:Q6"/>
    <mergeCell ref="V2:X2"/>
    <mergeCell ref="W6:AA6"/>
    <mergeCell ref="AB6:AD6"/>
    <mergeCell ref="AE6:AF6"/>
    <mergeCell ref="AG6:AH6"/>
    <mergeCell ref="R6:V6"/>
  </mergeCells>
  <pageMargins left="0.35433070866141736" right="3.937007874015748E-2" top="0.35433070866141736" bottom="0.27559055118110237" header="0.51181102362204722" footer="0.51181102362204722"/>
  <pageSetup paperSize="9" scale="60" fitToWidth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2023-05-17T06:35:40Z</cp:lastPrinted>
  <dcterms:created xsi:type="dcterms:W3CDTF">2013-07-10T08:11:30Z</dcterms:created>
  <dcterms:modified xsi:type="dcterms:W3CDTF">2023-09-12T11:57:56Z</dcterms:modified>
</cp:coreProperties>
</file>